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bookViews>
    <workbookView xWindow="0" yWindow="0" windowWidth="28800" windowHeight="12435"/>
  </bookViews>
  <sheets>
    <sheet name="КЛ ХЕМ 01 " sheetId="2" r:id="rId1"/>
  </sheets>
  <definedNames>
    <definedName name="_ftnref1" localSheetId="0">'КЛ ХЕМ 01 '!$B$15</definedName>
    <definedName name="_ftnref2" localSheetId="0">'КЛ ХЕМ 01 '!#REF!</definedName>
    <definedName name="Poena">'КЛ ХЕМ 01 '!$D$44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D22" i="2"/>
  <c r="D31" i="2"/>
  <c r="D43" i="2"/>
  <c r="D28" i="2"/>
  <c r="D29" i="2"/>
  <c r="D16" i="2"/>
  <c r="D15" i="2" l="1"/>
  <c r="D36" i="2"/>
  <c r="D35" i="2"/>
  <c r="D40" i="2"/>
  <c r="D34" i="2"/>
  <c r="D33" i="2"/>
  <c r="D20" i="2"/>
  <c r="D19" i="2"/>
  <c r="D18" i="2"/>
  <c r="D41" i="2"/>
  <c r="D39" i="2"/>
  <c r="D38" i="2"/>
  <c r="D37" i="2"/>
  <c r="D27" i="2"/>
  <c r="D26" i="2"/>
  <c r="D25" i="2"/>
  <c r="D24" i="2"/>
  <c r="D44" i="2" l="1"/>
  <c r="C56" i="2" s="1"/>
</calcChain>
</file>

<file path=xl/sharedStrings.xml><?xml version="1.0" encoding="utf-8"?>
<sst xmlns="http://schemas.openxmlformats.org/spreadsheetml/2006/main" count="89" uniqueCount="64">
  <si>
    <t>УПИС У РЕГИСТАР ХЕМИКАЛИЈА</t>
  </si>
  <si>
    <t>Ред. бр.</t>
  </si>
  <si>
    <t>Да ли се прикупљају прописани подаци о хемикалији?</t>
  </si>
  <si>
    <t>Поени</t>
  </si>
  <si>
    <t>Да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</si>
  <si>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</si>
  <si>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</si>
  <si>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</si>
  <si>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</si>
  <si>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</si>
  <si>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</si>
  <si>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</si>
  <si>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</si>
  <si>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</si>
  <si>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</si>
  <si>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</si>
  <si>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</si>
  <si>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</si>
  <si>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</si>
  <si>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</si>
  <si>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</si>
  <si>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ВОЂЕЊЕ ЕВИДЕНЦИЈЕ О ХЕМИКАЛИЈА</t>
    </r>
    <r>
      <rPr>
        <b/>
        <sz val="14"/>
        <color indexed="8"/>
        <rFont val="Times New Roman"/>
        <family val="1"/>
      </rPr>
      <t>MA</t>
    </r>
  </si>
  <si>
    <r>
      <t>Име и презиме</t>
    </r>
    <r>
      <rPr>
        <sz val="14"/>
        <color indexed="8"/>
        <rFont val="Times New Roman"/>
        <family val="1"/>
      </rPr>
      <t>:</t>
    </r>
  </si>
  <si>
    <t>Контролна листа: Основне одредбе</t>
  </si>
  <si>
    <t>Да ли се за супстанцу која изазива забринутост примењују мере уписане у решење о упису хемикалије у Регистар хемикалија?</t>
  </si>
  <si>
    <t xml:space="preserve">Да ли je привредни субјект обезбедио саветника за хемикалије?                                                                          </t>
  </si>
  <si>
    <t>Да ли се евиденција и подаци чувају 10 година од последње производње, стављања у промет и коришћења хемикалије?</t>
  </si>
  <si>
    <t>Да ли је безбедносни лист израђен  у складу са Правилником о садржају безбедносног листа?</t>
  </si>
  <si>
    <t>Да ли информације наведене у безбедносном листу одговарају информацијама из извештаја о безбедности хемикалије?</t>
  </si>
  <si>
    <t>Да ли  је сценарио изложености наведен у анексу безбедносног листа?</t>
  </si>
  <si>
    <t>Да ли се у безбедносном листу или на етикети користи алтернативни хемијски назив супстанце садржане у смеши?</t>
  </si>
  <si>
    <t>Да ли је за употребу алтернативног хемијског назива супстанце издато одобрење?</t>
  </si>
  <si>
    <t xml:space="preserve">Да ли привредни субјекат поступа у складу са Правилником о ограничењима и забранама? </t>
  </si>
  <si>
    <t>Да ли су димензије етикете и пиктограма у складу са GHS правилником? </t>
  </si>
  <si>
    <t xml:space="preserve"> Да ли је амбалажа хемикалије у складу са GHS правилником укључујући и тактилно упозорење и затварач? </t>
  </si>
  <si>
    <t>Да ли су елементи обележавања на етикети у складу са  Правилником о ограничењима и забранама?</t>
  </si>
  <si>
    <t>ДОСТАВЉАЊЕ ИНФОРМАЦИЈА О ОДРЕЂЕНОМ ПРОИЗВОДУ</t>
  </si>
  <si>
    <r>
      <t>Одговор</t>
    </r>
    <r>
      <rPr>
        <sz val="14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(изабрати један од понуђених одговора)</t>
    </r>
  </si>
  <si>
    <t>Да ли је етикета на српском језику?</t>
  </si>
  <si>
    <t>Да ли су елементи обележавања на етикети у складу са  Правилником о детергентима?</t>
  </si>
  <si>
    <t>49  и мање</t>
  </si>
  <si>
    <t>ИНФОРМАЦИЈЕ О ПРИВРЕДНОМ СУБЈЕКТУ И ХЕМИКАЛИЈИ / БИОЦИДНОМ ПРОИЗВОДУ</t>
  </si>
  <si>
    <t>од 50 до 59</t>
  </si>
  <si>
    <t>од 72 до 76</t>
  </si>
  <si>
    <t>од 66 до 71</t>
  </si>
  <si>
    <t>од 60 до 65</t>
  </si>
  <si>
    <r>
      <t xml:space="preserve">Да ли се евиденција о хемикалијама води и чува на прописан начин? </t>
    </r>
    <r>
      <rPr>
        <i/>
        <sz val="12"/>
        <color indexed="8"/>
        <rFont val="Times New Roman"/>
        <family val="1"/>
      </rPr>
      <t/>
    </r>
  </si>
  <si>
    <t xml:space="preserve">Да ли је привредни субјект поднео пријаву ради уписа хемикалија у Регистар хемикалија у прописаном року? </t>
  </si>
  <si>
    <t>Да ли је на етикети наведени идентификатор производа у складу са GHS правилником? </t>
  </si>
  <si>
    <t>Да ли су на етикети наведена обавештења о опасности (текст Н ознака), додатна обавештења о опасности (текст EUH ознака) и  обавештења о мерама предострожности (тест Р ознака) у складу са GHS правилником ?</t>
  </si>
  <si>
    <t xml:space="preserve">Да ли је на етикети наведено име, адреса и број телефона снабдевача? </t>
  </si>
  <si>
    <t>Да ли су у безбедносном листу наведени подаци  о класификацији хемикалије у складу са Правилником о садржају безбедносног листа и GHS правилником?</t>
  </si>
  <si>
    <t>Да ли су  у безбедносном листу наведени подаци о обележавању хемикалије у складу са GHS правилником?</t>
  </si>
  <si>
    <t>Да ли су  у безбедносном листу наведени подаци о састојцима супстанце/смеше у складу са  Правилником о безбедносном листу и GHS правилником? </t>
  </si>
  <si>
    <t>Да ли је безбедносни лист израђен и доставља се на српском језику?</t>
  </si>
  <si>
    <t>Да ли је привредни субјект који ставља у промет производ који садржи супстанцу која има карактеристике супстанце са  Листе супстанци које изазивају забринутост, у концентрацији већој од 0,1%, односно супстанцу кандидата за Листу супстанци које изазивају забринутост, сваком дистрибутеру или даљем кориснику у ланцу снабдевања доставио информације довољне за безбедну употребу тог производа, а најмање име те супстанце?</t>
  </si>
  <si>
    <r>
      <t xml:space="preserve">Питање                                                                            </t>
    </r>
    <r>
      <rPr>
        <i/>
        <sz val="12"/>
        <color indexed="8"/>
        <rFont val="Times New Roman"/>
        <family val="1"/>
      </rPr>
      <t>(Када је одговор на неко од питања „критичан ризик“  сматра се да је ризик према овој контролној листи „критичан“</t>
    </r>
    <r>
      <rPr>
        <i/>
        <sz val="12"/>
        <rFont val="Times New Roman"/>
        <family val="1"/>
      </rPr>
      <t>, а контролна листа не мора даље да се попуњава)</t>
    </r>
  </si>
  <si>
    <r>
      <t xml:space="preserve">Назив хемикалије </t>
    </r>
    <r>
      <rPr>
        <b/>
        <sz val="14"/>
        <color indexed="8"/>
        <rFont val="Times New Roman"/>
        <family val="1"/>
      </rPr>
      <t xml:space="preserve">/ </t>
    </r>
    <r>
      <rPr>
        <sz val="14"/>
        <color indexed="8"/>
        <rFont val="Times New Roman"/>
        <family val="1"/>
      </rPr>
      <t>биоцидног производа</t>
    </r>
  </si>
  <si>
    <t>Да ли се на амбалажи хемикалије/биоцидног производа налази етикета која садржи све елементе обележавања у складу са чланом 18. GHS правилника?</t>
  </si>
  <si>
    <t>БЕЗБЕДНОСНИ ЛИСТ ХЕМИКАЛИЈЕ/БИОЦИДНОГ ПРОИЗВОДА</t>
  </si>
  <si>
    <t>ОБЕЛЕЖАВАЊЕ И ПАКОВАЊЕ ХЕМИКАЛИЈЕ/БИОЦИДНОГ ПРОИЗВОДА</t>
  </si>
  <si>
    <t>КОНТРОЛА УПРАВЉАЊА ХЕМИКАЛИЈАМА И БИОЦИДНИМ ПРОИЗВОДИМА</t>
  </si>
  <si>
    <t xml:space="preserve">Шифра: КЛ-01-01/03
Датум: 12.04.2021.
</t>
  </si>
  <si>
    <t xml:space="preserve">  Република Србија
Oпштина Бела Црква
Општинска управа Бела Црква
Одељење за урбанизам, привреду и инспекцијске послове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</si>
</sst>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>
    <font>
      <sz val="12"/>
      <color theme="1"/>
      <name val="Times New Roman"/>
      <family val="2"/>
    </font>
    <font>
      <sz val="14"/>
      <color indexed="8"/>
      <name val="Times New Roman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NewRoman,Bold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1"/>
    </font>
    <font>
      <sz val="8"/>
      <name val="Times New Roman"/>
      <family val="2"/>
    </font>
    <font>
      <i/>
      <sz val="12"/>
      <name val="Times New Roman"/>
      <family val="1"/>
    </font>
    <font>
      <sz val="14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1" fontId="1" fillId="0" borderId="14" xfId="0" applyNumberFormat="1" applyFont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49" fontId="9" fillId="0" borderId="42" xfId="0" applyNumberFormat="1" applyFont="1" applyBorder="1" applyAlignment="1">
      <alignment horizontal="center" wrapText="1"/>
    </xf>
    <xf numFmtId="49" fontId="9" fillId="0" borderId="43" xfId="0" applyNumberFormat="1" applyFont="1" applyBorder="1" applyAlignment="1">
      <alignment horizontal="center" wrapText="1"/>
    </xf>
    <xf numFmtId="49" fontId="9" fillId="0" borderId="44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19050</xdr:rowOff>
    </xdr:from>
    <xdr:to>
      <xdr:col>0</xdr:col>
      <xdr:colOff>571500</xdr:colOff>
      <xdr:row>3</xdr:row>
      <xdr:rowOff>114301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137832</xdr:colOff>
      <xdr:row>1</xdr:row>
      <xdr:rowOff>75080</xdr:rowOff>
    </xdr:from>
    <xdr:to>
      <xdr:col>0</xdr:col>
      <xdr:colOff>537882</xdr:colOff>
      <xdr:row>3</xdr:row>
      <xdr:rowOff>170331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832" y="209551"/>
          <a:ext cx="400050" cy="689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0"/>
  <sheetViews>
    <sheetView tabSelected="1" zoomScale="85" zoomScaleNormal="85" zoomScaleSheetLayoutView="85" workbookViewId="0">
      <selection activeCell="I7" sqref="I7"/>
    </sheetView>
  </sheetViews>
  <sheetFormatPr defaultRowHeight="18.75"/>
  <cols>
    <col min="1" max="1" width="9.875" style="8" customWidth="1"/>
    <col min="2" max="2" width="56.5" style="21" customWidth="1"/>
    <col min="3" max="3" width="18.5" style="27" customWidth="1"/>
    <col min="4" max="4" width="21.625" style="10" customWidth="1"/>
  </cols>
  <sheetData>
    <row r="1" spans="1:5" ht="10.5" customHeight="1" thickBot="1"/>
    <row r="2" spans="1:5" ht="25.5" customHeight="1">
      <c r="A2" s="77"/>
      <c r="B2" s="95" t="s">
        <v>63</v>
      </c>
      <c r="C2" s="96"/>
      <c r="D2" s="101" t="s">
        <v>62</v>
      </c>
      <c r="E2" s="37"/>
    </row>
    <row r="3" spans="1:5" ht="21" customHeight="1">
      <c r="A3" s="78"/>
      <c r="B3" s="97"/>
      <c r="C3" s="98"/>
      <c r="D3" s="102"/>
      <c r="E3" s="37"/>
    </row>
    <row r="4" spans="1:5" ht="40.5" customHeight="1" thickBot="1">
      <c r="A4" s="79"/>
      <c r="B4" s="99"/>
      <c r="C4" s="100"/>
      <c r="D4" s="103"/>
      <c r="E4" s="37"/>
    </row>
    <row r="5" spans="1:5" ht="40.5" customHeight="1" thickBot="1">
      <c r="A5" s="104" t="s">
        <v>61</v>
      </c>
      <c r="B5" s="105"/>
      <c r="C5" s="105"/>
      <c r="D5" s="106"/>
      <c r="E5" s="37"/>
    </row>
    <row r="6" spans="1:5" s="26" customFormat="1" ht="21.75" customHeight="1" thickBot="1">
      <c r="A6" s="87" t="s">
        <v>23</v>
      </c>
      <c r="B6" s="88"/>
      <c r="C6" s="88"/>
      <c r="D6" s="89"/>
    </row>
    <row r="7" spans="1:5" s="26" customFormat="1" ht="45" customHeight="1" thickBot="1">
      <c r="A7" s="90" t="s">
        <v>41</v>
      </c>
      <c r="B7" s="91"/>
      <c r="C7" s="91"/>
      <c r="D7" s="92"/>
    </row>
    <row r="8" spans="1:5" s="26" customFormat="1" ht="19.5" thickBot="1">
      <c r="A8" s="84"/>
      <c r="B8" s="85"/>
      <c r="C8" s="85"/>
      <c r="D8" s="86"/>
    </row>
    <row r="9" spans="1:5">
      <c r="A9" s="80" t="s">
        <v>5</v>
      </c>
      <c r="B9" s="80"/>
      <c r="C9" s="93"/>
      <c r="D9" s="94"/>
    </row>
    <row r="10" spans="1:5">
      <c r="A10" s="81" t="s">
        <v>57</v>
      </c>
      <c r="B10" s="81"/>
      <c r="C10" s="82"/>
      <c r="D10" s="83"/>
    </row>
    <row r="11" spans="1:5">
      <c r="A11" s="81" t="s">
        <v>6</v>
      </c>
      <c r="B11" s="81"/>
      <c r="C11" s="82"/>
      <c r="D11" s="83"/>
    </row>
    <row r="12" spans="1:5" ht="81.75">
      <c r="A12" s="43" t="s">
        <v>1</v>
      </c>
      <c r="B12" s="22" t="s">
        <v>56</v>
      </c>
      <c r="C12" s="11" t="s">
        <v>37</v>
      </c>
      <c r="D12" s="30" t="s">
        <v>3</v>
      </c>
    </row>
    <row r="13" spans="1:5" ht="37.5">
      <c r="A13" s="38">
        <v>1</v>
      </c>
      <c r="B13" s="12" t="s">
        <v>25</v>
      </c>
      <c r="C13" s="19" t="s">
        <v>4</v>
      </c>
      <c r="D13" s="31"/>
    </row>
    <row r="14" spans="1:5">
      <c r="A14" s="62" t="s">
        <v>0</v>
      </c>
      <c r="B14" s="62"/>
      <c r="C14" s="62"/>
      <c r="D14" s="62"/>
    </row>
    <row r="15" spans="1:5" ht="56.25">
      <c r="A15" s="38">
        <v>2</v>
      </c>
      <c r="B15" s="12" t="s">
        <v>47</v>
      </c>
      <c r="C15" s="19" t="s">
        <v>4</v>
      </c>
      <c r="D15" s="32">
        <f>IF(C15="Да",8,IF(C15="Делимично",0,IF(C15="Не",0,IF(C15="Нема обавезу уписа",8,IF(C15="Није релевантно",6)))))</f>
        <v>8</v>
      </c>
    </row>
    <row r="16" spans="1:5" ht="56.25">
      <c r="A16" s="38">
        <v>3</v>
      </c>
      <c r="B16" s="12" t="s">
        <v>24</v>
      </c>
      <c r="C16" s="19" t="s">
        <v>4</v>
      </c>
      <c r="D16" s="32">
        <f>IF(C16="Не","Критичан ризик",)</f>
        <v>0</v>
      </c>
    </row>
    <row r="17" spans="1:4">
      <c r="A17" s="62" t="s">
        <v>21</v>
      </c>
      <c r="B17" s="62"/>
      <c r="C17" s="62"/>
      <c r="D17" s="62"/>
    </row>
    <row r="18" spans="1:4" ht="37.5">
      <c r="A18" s="33">
        <v>4</v>
      </c>
      <c r="B18" s="12" t="s">
        <v>46</v>
      </c>
      <c r="C18" s="19" t="s">
        <v>4</v>
      </c>
      <c r="D18" s="32">
        <f>IF(C18="Да",2,IF(C18="Делимично",1,IF(C18="Не",0,IF(C18="Није релевантно",2))))</f>
        <v>2</v>
      </c>
    </row>
    <row r="19" spans="1:4" ht="37.5">
      <c r="A19" s="33">
        <v>5</v>
      </c>
      <c r="B19" s="12" t="s">
        <v>2</v>
      </c>
      <c r="C19" s="19" t="s">
        <v>4</v>
      </c>
      <c r="D19" s="32">
        <f>IF(C19="Да",2,IF(C19="Делимично",1,IF(C19="Не",0,IF(C19="Није релевантно",2))))</f>
        <v>2</v>
      </c>
    </row>
    <row r="20" spans="1:4" ht="56.25">
      <c r="A20" s="33">
        <v>6</v>
      </c>
      <c r="B20" s="12" t="s">
        <v>26</v>
      </c>
      <c r="C20" s="19" t="s">
        <v>4</v>
      </c>
      <c r="D20" s="32">
        <f>IF(C20="Да",2,IF(C20="Делимично",1,IF(C20="Не",0,IF(C20="Није релевантно",2))))</f>
        <v>2</v>
      </c>
    </row>
    <row r="21" spans="1:4">
      <c r="A21" s="63" t="s">
        <v>59</v>
      </c>
      <c r="B21" s="63"/>
      <c r="C21" s="63"/>
      <c r="D21" s="63"/>
    </row>
    <row r="22" spans="1:4" ht="37.5">
      <c r="A22" s="38">
        <v>7</v>
      </c>
      <c r="B22" s="12" t="s">
        <v>54</v>
      </c>
      <c r="C22" s="19" t="s">
        <v>4</v>
      </c>
      <c r="D22" s="36">
        <f>IF(C22="Не","Критичан ризик",)</f>
        <v>0</v>
      </c>
    </row>
    <row r="23" spans="1:4" ht="37.5">
      <c r="A23" s="38">
        <v>8</v>
      </c>
      <c r="B23" s="12" t="s">
        <v>27</v>
      </c>
      <c r="C23" s="19" t="s">
        <v>4</v>
      </c>
      <c r="D23" s="32">
        <f>IF(C23="Да",6,IF(C23="У великој мери усклађен",4,IF(C23="Претежно неусклађен",2,IF(C23="Не",0))))</f>
        <v>6</v>
      </c>
    </row>
    <row r="24" spans="1:4" ht="56.25">
      <c r="A24" s="38">
        <v>9</v>
      </c>
      <c r="B24" s="12" t="s">
        <v>28</v>
      </c>
      <c r="C24" s="19" t="s">
        <v>4</v>
      </c>
      <c r="D24" s="32">
        <f>IF(C24="Да",2,IF(C24="Делимично",1,IF(C24="Не",0,IF(C24="Није релевантно",2))))</f>
        <v>2</v>
      </c>
    </row>
    <row r="25" spans="1:4" ht="37.5">
      <c r="A25" s="44">
        <v>10</v>
      </c>
      <c r="B25" s="23" t="s">
        <v>29</v>
      </c>
      <c r="C25" s="28" t="s">
        <v>4</v>
      </c>
      <c r="D25" s="45">
        <f>IF(C25="Да",2,IF(C25="Делимично",1,IF(C25="Не",0,IF(C25="Није релевантно",2))))</f>
        <v>2</v>
      </c>
    </row>
    <row r="26" spans="1:4" ht="56.25">
      <c r="A26" s="38">
        <v>11</v>
      </c>
      <c r="B26" s="12" t="s">
        <v>51</v>
      </c>
      <c r="C26" s="39" t="s">
        <v>4</v>
      </c>
      <c r="D26" s="34">
        <f>IF(C26="Да",6,IF(C26="Делимично",2,IF(C26="Не",0,IF(C26="Није релевантно",0))))</f>
        <v>6</v>
      </c>
    </row>
    <row r="27" spans="1:4" ht="56.25">
      <c r="A27" s="38">
        <v>12</v>
      </c>
      <c r="B27" s="12" t="s">
        <v>52</v>
      </c>
      <c r="C27" s="39" t="s">
        <v>4</v>
      </c>
      <c r="D27" s="34">
        <f>IF(C27="Да",6,IF(C27="Делимично",2,IF(C27="Не",0,IF(C27="Није релевантно",0))))</f>
        <v>6</v>
      </c>
    </row>
    <row r="28" spans="1:4" ht="60" customHeight="1">
      <c r="A28" s="38">
        <v>13</v>
      </c>
      <c r="B28" s="13" t="s">
        <v>53</v>
      </c>
      <c r="C28" s="39" t="s">
        <v>4</v>
      </c>
      <c r="D28" s="34">
        <f>IF(C28="Да",6,IF(C28="Делимично",2,IF(C28="Не",0,IF(C28="Није релевантно",0))))</f>
        <v>6</v>
      </c>
    </row>
    <row r="29" spans="1:4" ht="37.5">
      <c r="A29" s="38">
        <v>14</v>
      </c>
      <c r="B29" s="13" t="s">
        <v>32</v>
      </c>
      <c r="C29" s="19" t="s">
        <v>4</v>
      </c>
      <c r="D29" s="32">
        <f>IF(C29="Не","Критичан ризик",)</f>
        <v>0</v>
      </c>
    </row>
    <row r="30" spans="1:4" ht="56.25">
      <c r="A30" s="38">
        <v>15</v>
      </c>
      <c r="B30" s="13" t="s">
        <v>30</v>
      </c>
      <c r="C30" s="19" t="s">
        <v>4</v>
      </c>
      <c r="D30" s="32"/>
    </row>
    <row r="31" spans="1:4" ht="37.5">
      <c r="A31" s="38">
        <v>16</v>
      </c>
      <c r="B31" s="13" t="s">
        <v>31</v>
      </c>
      <c r="C31" s="19" t="s">
        <v>4</v>
      </c>
      <c r="D31" s="32">
        <f>IF(C31="Да",4,IF(C31="Делимично",2,IF(C31="Не",0,IF(C31="Није релевантно",4))))</f>
        <v>4</v>
      </c>
    </row>
    <row r="32" spans="1:4">
      <c r="A32" s="69" t="s">
        <v>60</v>
      </c>
      <c r="B32" s="69"/>
      <c r="C32" s="69"/>
      <c r="D32" s="69"/>
    </row>
    <row r="33" spans="1:4">
      <c r="A33" s="38">
        <v>17</v>
      </c>
      <c r="B33" s="13" t="s">
        <v>38</v>
      </c>
      <c r="C33" s="19" t="s">
        <v>4</v>
      </c>
      <c r="D33" s="31">
        <f>IF(C33="Не","Критичан ризик",)</f>
        <v>0</v>
      </c>
    </row>
    <row r="34" spans="1:4" ht="58.5" customHeight="1">
      <c r="A34" s="38">
        <v>18</v>
      </c>
      <c r="B34" s="13" t="s">
        <v>58</v>
      </c>
      <c r="C34" s="39" t="s">
        <v>4</v>
      </c>
      <c r="D34" s="34">
        <f>IF(C34="Да",6,IF(C34="Делимично",2,IF(C34="Не",0,IF(C34="Није релевантно",6))))</f>
        <v>6</v>
      </c>
    </row>
    <row r="35" spans="1:4" ht="37.5">
      <c r="A35" s="38">
        <v>19</v>
      </c>
      <c r="B35" s="13" t="s">
        <v>48</v>
      </c>
      <c r="C35" s="39" t="s">
        <v>4</v>
      </c>
      <c r="D35" s="34">
        <f>IF(C35="Да",2,IF(C35="Делимично",1,IF(C35="Не",0,IF(C35="Није релевантно",2))))</f>
        <v>2</v>
      </c>
    </row>
    <row r="36" spans="1:4" ht="93.75">
      <c r="A36" s="38">
        <v>20</v>
      </c>
      <c r="B36" s="13" t="s">
        <v>49</v>
      </c>
      <c r="C36" s="39" t="s">
        <v>4</v>
      </c>
      <c r="D36" s="34">
        <f>IF(C36="Да",4,IF(C36="Делимично",2,IF(C36="Не",0,IF(C36="Није релевантно",4))))</f>
        <v>4</v>
      </c>
    </row>
    <row r="37" spans="1:4" ht="37.5">
      <c r="A37" s="38">
        <v>21</v>
      </c>
      <c r="B37" s="13" t="s">
        <v>50</v>
      </c>
      <c r="C37" s="39" t="s">
        <v>4</v>
      </c>
      <c r="D37" s="34">
        <f>IF(C37="Да",4,IF(C37="Делимично",2,IF(C37="Не",0,IF(C37="Није релевантно",4))))</f>
        <v>4</v>
      </c>
    </row>
    <row r="38" spans="1:4" ht="37.5">
      <c r="A38" s="38">
        <v>22</v>
      </c>
      <c r="B38" s="13" t="s">
        <v>33</v>
      </c>
      <c r="C38" s="39" t="s">
        <v>4</v>
      </c>
      <c r="D38" s="34">
        <f>IF(C38="Да",2,IF(C38="Делимично",2,IF(C38="Не",0,IF(C38="Није релевантно",4))))</f>
        <v>2</v>
      </c>
    </row>
    <row r="39" spans="1:4" ht="37.5">
      <c r="A39" s="38">
        <v>23</v>
      </c>
      <c r="B39" s="13" t="s">
        <v>35</v>
      </c>
      <c r="C39" s="39" t="s">
        <v>4</v>
      </c>
      <c r="D39" s="34">
        <f>IF(C39="Да",4,IF(C39="Делимично",2,IF(C39="Не",0,IF(C39="Није релевантно",4))))</f>
        <v>4</v>
      </c>
    </row>
    <row r="40" spans="1:4" ht="37.5">
      <c r="A40" s="38">
        <v>24</v>
      </c>
      <c r="B40" s="13" t="s">
        <v>39</v>
      </c>
      <c r="C40" s="19" t="s">
        <v>4</v>
      </c>
      <c r="D40" s="32">
        <f>IF(C40="Да",4,IF(C40="Делимично",2,IF(C40="Не",0,IF(C40="Није релевантно",4))))</f>
        <v>4</v>
      </c>
    </row>
    <row r="41" spans="1:4" ht="56.25">
      <c r="A41" s="38">
        <v>25</v>
      </c>
      <c r="B41" s="12" t="s">
        <v>34</v>
      </c>
      <c r="C41" s="39" t="s">
        <v>4</v>
      </c>
      <c r="D41" s="34">
        <f>IF(C41="Да",4,IF(C41="Делимично",2,IF(C41="Не",0,IF(C41="Није релевантно",4))))</f>
        <v>4</v>
      </c>
    </row>
    <row r="42" spans="1:4">
      <c r="A42" s="69" t="s">
        <v>36</v>
      </c>
      <c r="B42" s="69"/>
      <c r="C42" s="69"/>
      <c r="D42" s="69"/>
    </row>
    <row r="43" spans="1:4" ht="172.5" customHeight="1">
      <c r="A43" s="38">
        <v>26</v>
      </c>
      <c r="B43" s="12" t="s">
        <v>55</v>
      </c>
      <c r="C43" s="19" t="s">
        <v>4</v>
      </c>
      <c r="D43" s="32">
        <f>IF(C43="Не","Критичан ризик",)</f>
        <v>0</v>
      </c>
    </row>
    <row r="44" spans="1:4">
      <c r="A44" s="38"/>
      <c r="B44" s="20"/>
      <c r="C44" s="19" t="s">
        <v>7</v>
      </c>
      <c r="D44" s="35">
        <f>IF(COUNTIF(D15:D43,"Критичан ризик")&gt;0,"Критичан ризик",SUM(D15:D43))</f>
        <v>76</v>
      </c>
    </row>
    <row r="45" spans="1:4" ht="35.25" customHeight="1">
      <c r="A45" s="68"/>
      <c r="B45" s="68"/>
      <c r="C45" s="68"/>
      <c r="D45" s="68"/>
    </row>
    <row r="46" spans="1:4" ht="33" customHeight="1">
      <c r="A46" s="68"/>
      <c r="B46" s="68"/>
      <c r="C46" s="68"/>
      <c r="D46" s="68"/>
    </row>
    <row r="47" spans="1:4" ht="19.5" thickBot="1">
      <c r="A47" s="40"/>
      <c r="D47" s="9"/>
    </row>
    <row r="48" spans="1:4" ht="19.5" thickBot="1">
      <c r="A48" s="41"/>
      <c r="B48" s="14" t="s">
        <v>8</v>
      </c>
      <c r="C48" s="1" t="s">
        <v>14</v>
      </c>
      <c r="D48" s="1" t="s">
        <v>15</v>
      </c>
    </row>
    <row r="49" spans="1:4">
      <c r="A49" s="41"/>
      <c r="B49" s="15" t="s">
        <v>9</v>
      </c>
      <c r="C49" s="2" t="s">
        <v>43</v>
      </c>
      <c r="D49" s="3">
        <v>5</v>
      </c>
    </row>
    <row r="50" spans="1:4">
      <c r="A50" s="41"/>
      <c r="B50" s="16" t="s">
        <v>10</v>
      </c>
      <c r="C50" s="4" t="s">
        <v>44</v>
      </c>
      <c r="D50" s="5">
        <v>4</v>
      </c>
    </row>
    <row r="51" spans="1:4">
      <c r="A51" s="41"/>
      <c r="B51" s="16" t="s">
        <v>11</v>
      </c>
      <c r="C51" s="4" t="s">
        <v>45</v>
      </c>
      <c r="D51" s="5">
        <v>3</v>
      </c>
    </row>
    <row r="52" spans="1:4">
      <c r="A52" s="41"/>
      <c r="B52" s="16" t="s">
        <v>12</v>
      </c>
      <c r="C52" s="4" t="s">
        <v>42</v>
      </c>
      <c r="D52" s="5">
        <v>2</v>
      </c>
    </row>
    <row r="53" spans="1:4" ht="19.5" thickBot="1">
      <c r="A53" s="41"/>
      <c r="B53" s="17" t="s">
        <v>13</v>
      </c>
      <c r="C53" s="6" t="s">
        <v>40</v>
      </c>
      <c r="D53" s="7">
        <v>1</v>
      </c>
    </row>
    <row r="54" spans="1:4" ht="15" customHeight="1" thickBot="1">
      <c r="A54" s="41"/>
      <c r="D54" s="24"/>
    </row>
    <row r="55" spans="1:4" ht="24.75" customHeight="1">
      <c r="A55" s="41"/>
      <c r="C55" s="73" t="s">
        <v>16</v>
      </c>
      <c r="D55" s="74"/>
    </row>
    <row r="56" spans="1:4" ht="26.25" customHeight="1" thickBot="1">
      <c r="A56" s="41"/>
      <c r="C56" s="75" t="str">
        <f>IF(Poena="Критичан ризик",B53,IF(Poena&gt;71,B49,IF(Poena&gt;65,B50, IF(Poena&gt;59,B51,IF(Poena&gt;49,B52, B53)))))</f>
        <v>Незнатан</v>
      </c>
      <c r="D56" s="76"/>
    </row>
    <row r="57" spans="1:4" ht="13.5" customHeight="1" thickBot="1">
      <c r="A57" s="42"/>
      <c r="B57" s="18"/>
      <c r="C57" s="29"/>
      <c r="D57" s="25"/>
    </row>
    <row r="58" spans="1:4" ht="42.75" customHeight="1" thickBot="1">
      <c r="A58" s="64" t="s">
        <v>20</v>
      </c>
      <c r="B58" s="65"/>
      <c r="C58" s="66" t="s">
        <v>17</v>
      </c>
      <c r="D58" s="67"/>
    </row>
    <row r="59" spans="1:4" ht="32.25" customHeight="1" thickBot="1">
      <c r="A59" s="46" t="s">
        <v>22</v>
      </c>
      <c r="B59" s="72"/>
      <c r="C59" s="70" t="s">
        <v>18</v>
      </c>
      <c r="D59" s="71"/>
    </row>
    <row r="60" spans="1:4">
      <c r="A60" s="58">
        <v>1</v>
      </c>
      <c r="B60" s="59"/>
      <c r="C60" s="60">
        <v>1</v>
      </c>
      <c r="D60" s="61"/>
    </row>
    <row r="61" spans="1:4">
      <c r="A61" s="54">
        <v>2</v>
      </c>
      <c r="B61" s="55"/>
      <c r="C61" s="48">
        <v>2</v>
      </c>
      <c r="D61" s="49"/>
    </row>
    <row r="62" spans="1:4" ht="19.5" thickBot="1">
      <c r="A62" s="56">
        <v>3</v>
      </c>
      <c r="B62" s="57"/>
      <c r="C62" s="50">
        <v>3</v>
      </c>
      <c r="D62" s="51"/>
    </row>
    <row r="63" spans="1:4" ht="19.5" thickBot="1">
      <c r="A63" s="46" t="s">
        <v>19</v>
      </c>
      <c r="B63" s="47"/>
      <c r="C63" s="52"/>
      <c r="D63" s="53"/>
    </row>
    <row r="64" spans="1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</sheetData>
  <dataConsolidate/>
  <mergeCells count="34">
    <mergeCell ref="A2:A4"/>
    <mergeCell ref="A9:B9"/>
    <mergeCell ref="A10:B10"/>
    <mergeCell ref="A11:B11"/>
    <mergeCell ref="C11:D11"/>
    <mergeCell ref="C10:D10"/>
    <mergeCell ref="A8:D8"/>
    <mergeCell ref="A6:D6"/>
    <mergeCell ref="A7:D7"/>
    <mergeCell ref="C9:D9"/>
    <mergeCell ref="B2:C4"/>
    <mergeCell ref="D2:D4"/>
    <mergeCell ref="A5:D5"/>
    <mergeCell ref="A60:B60"/>
    <mergeCell ref="C60:D60"/>
    <mergeCell ref="A14:D14"/>
    <mergeCell ref="A17:D17"/>
    <mergeCell ref="A21:D21"/>
    <mergeCell ref="A58:B58"/>
    <mergeCell ref="C58:D58"/>
    <mergeCell ref="A46:D46"/>
    <mergeCell ref="A32:D32"/>
    <mergeCell ref="C59:D59"/>
    <mergeCell ref="A59:B59"/>
    <mergeCell ref="A42:D42"/>
    <mergeCell ref="C55:D55"/>
    <mergeCell ref="C56:D56"/>
    <mergeCell ref="A45:D45"/>
    <mergeCell ref="A63:B63"/>
    <mergeCell ref="C61:D61"/>
    <mergeCell ref="C62:D62"/>
    <mergeCell ref="C63:D63"/>
    <mergeCell ref="A61:B61"/>
    <mergeCell ref="A62:B62"/>
  </mergeCells>
  <phoneticPr fontId="10" type="noConversion"/>
  <dataValidations disablePrompts="1" count="7">
    <dataValidation type="list" allowBlank="1" showInputMessage="1" showErrorMessage="1" sqref="C30 C38">
      <formula1>"Да, Не"</formula1>
    </dataValidation>
    <dataValidation type="list" allowBlank="1" showInputMessage="1" showErrorMessage="1" sqref="C43 C16 C22 C29 C31 C33 C19:C20 C39 C24:C25">
      <formula1>"Да, Не, Није релевантно"</formula1>
    </dataValidation>
    <dataValidation type="list" allowBlank="1" showInputMessage="1" showErrorMessage="1" sqref="C40:C41 C18 C34">
      <formula1>"Да, Не, Делимично, Није релевантно"</formula1>
    </dataValidation>
    <dataValidation type="list" allowBlank="1" showInputMessage="1" showErrorMessage="1" sqref="C26:C28 C35:C37">
      <formula1>"Да, Не, Делимично"</formula1>
    </dataValidation>
    <dataValidation type="list" allowBlank="1" showInputMessage="1" showErrorMessage="1" sqref="C23">
      <formula1>"Да, Не, У великој мери усклађен, Претежно неусклађен"</formula1>
    </dataValidation>
    <dataValidation type="list" allowBlank="1" showInputMessage="1" showErrorMessage="1" sqref="C13">
      <formula1>"Да, Не, Нема обавезу"</formula1>
    </dataValidation>
    <dataValidation type="list" allowBlank="1" showInputMessage="1" showErrorMessage="1" sqref="C15">
      <formula1>"Да, Не, Нема обавезу уписа, Није релевантно"</formula1>
    </dataValidation>
  </dataValidations>
  <printOptions horizontalCentered="1" verticalCentered="1"/>
  <pageMargins left="0.23622047244094491" right="0.23622047244094491" top="0.74803149606299213" bottom="0.35433070866141736" header="0.11811023622047245" footer="0.31496062992125984"/>
  <pageSetup paperSize="9" scale="87" fitToHeight="0" orientation="portrait" r:id="rId1"/>
  <headerFooter>
    <oddFooter>&amp;C&amp;P/&amp;N</oddFooter>
  </headerFooter>
  <rowBreaks count="2" manualBreakCount="2">
    <brk id="24" max="16383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ХЕМ 01 </vt:lpstr>
      <vt:lpstr>'КЛ ХЕМ 01 '!_ftnref1</vt:lpstr>
      <vt:lpstr>Poena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Darko</cp:lastModifiedBy>
  <cp:lastPrinted>2019-09-02T08:37:06Z</cp:lastPrinted>
  <dcterms:created xsi:type="dcterms:W3CDTF">2016-07-11T09:53:35Z</dcterms:created>
  <dcterms:modified xsi:type="dcterms:W3CDTF">2022-02-04T06:13:57Z</dcterms:modified>
</cp:coreProperties>
</file>